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PADAAM\Missions_appui_suivi_ superv\09_MissSup2025\"/>
    </mc:Choice>
  </mc:AlternateContent>
  <xr:revisionPtr revIDLastSave="0" documentId="13_ncr:1_{4275FACE-4CCF-4C05-8960-F395768C3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p2025" sheetId="5" r:id="rId1"/>
    <sheet name="SuiviTransmisLivrables" sheetId="3" state="hidden" r:id="rId2"/>
    <sheet name="SuiviTransmisFiche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5" l="1"/>
  <c r="S7" i="5"/>
  <c r="R8" i="5"/>
  <c r="S8" i="5"/>
  <c r="R9" i="5"/>
  <c r="S9" i="5"/>
  <c r="R10" i="5"/>
  <c r="S10" i="5"/>
  <c r="R11" i="5"/>
  <c r="S11" i="5"/>
  <c r="R12" i="5"/>
  <c r="S12" i="5"/>
  <c r="R13" i="5"/>
  <c r="S13" i="5"/>
  <c r="R14" i="5"/>
  <c r="S14" i="5"/>
  <c r="S6" i="5"/>
  <c r="R6" i="5"/>
  <c r="K7" i="4"/>
  <c r="J7" i="4"/>
  <c r="K6" i="4"/>
  <c r="J6" i="4"/>
  <c r="T6" i="5" l="1"/>
  <c r="U6" i="5" s="1"/>
  <c r="N6" i="5" s="1"/>
  <c r="T8" i="5"/>
  <c r="U8" i="5" s="1"/>
  <c r="T10" i="5"/>
  <c r="U10" i="5" s="1"/>
  <c r="T12" i="5"/>
  <c r="U12" i="5" s="1"/>
  <c r="T14" i="5"/>
  <c r="U14" i="5" s="1"/>
  <c r="N14" i="5" s="1"/>
  <c r="T7" i="5"/>
  <c r="U7" i="5" s="1"/>
  <c r="N7" i="5" s="1"/>
  <c r="T9" i="5"/>
  <c r="U9" i="5" s="1"/>
  <c r="N9" i="5" s="1"/>
  <c r="T11" i="5"/>
  <c r="U11" i="5" s="1"/>
  <c r="N11" i="5" s="1"/>
  <c r="T13" i="5"/>
  <c r="U13" i="5" s="1"/>
  <c r="N13" i="5" s="1"/>
  <c r="L7" i="4"/>
  <c r="M7" i="4" s="1"/>
  <c r="L6" i="4"/>
  <c r="M6" i="4" s="1"/>
  <c r="P7" i="3"/>
  <c r="Q7" i="3"/>
  <c r="P8" i="3"/>
  <c r="Q8" i="3"/>
  <c r="P9" i="3"/>
  <c r="Q9" i="3"/>
  <c r="P10" i="3"/>
  <c r="Q10" i="3"/>
  <c r="P11" i="3"/>
  <c r="Q11" i="3"/>
  <c r="P12" i="3"/>
  <c r="Q12" i="3"/>
  <c r="P13" i="3"/>
  <c r="Q13" i="3"/>
  <c r="P14" i="3"/>
  <c r="Q14" i="3"/>
  <c r="Q6" i="3"/>
  <c r="P6" i="3"/>
  <c r="O10" i="5" l="1"/>
  <c r="N10" i="5"/>
  <c r="O8" i="5"/>
  <c r="N8" i="5"/>
  <c r="O12" i="5"/>
  <c r="N12" i="5"/>
  <c r="O6" i="5"/>
  <c r="O9" i="5"/>
  <c r="O7" i="5"/>
  <c r="O14" i="5"/>
  <c r="O13" i="5"/>
  <c r="O11" i="5"/>
  <c r="R14" i="3"/>
  <c r="S14" i="3" s="1"/>
  <c r="R13" i="3"/>
  <c r="S13" i="3" s="1"/>
  <c r="R10" i="3"/>
  <c r="S10" i="3" s="1"/>
  <c r="R6" i="3"/>
  <c r="S6" i="3" s="1"/>
  <c r="R7" i="3"/>
  <c r="S7" i="3" s="1"/>
  <c r="R8" i="3"/>
  <c r="S8" i="3" s="1"/>
  <c r="R11" i="3"/>
  <c r="S11" i="3" s="1"/>
  <c r="R9" i="3"/>
  <c r="S9" i="3" s="1"/>
  <c r="R12" i="3"/>
  <c r="S12" i="3" s="1"/>
  <c r="O17" i="5" l="1"/>
  <c r="L12" i="3"/>
  <c r="M12" i="3"/>
  <c r="L9" i="3"/>
  <c r="M9" i="3"/>
  <c r="L11" i="3"/>
  <c r="M11" i="3"/>
  <c r="L10" i="3"/>
  <c r="M10" i="3"/>
  <c r="L6" i="3"/>
  <c r="M6" i="3"/>
  <c r="L7" i="3"/>
  <c r="M7" i="3"/>
  <c r="L8" i="3"/>
  <c r="M8" i="3"/>
  <c r="L13" i="3"/>
  <c r="M13" i="3"/>
  <c r="L14" i="3"/>
  <c r="M14" i="3"/>
</calcChain>
</file>

<file path=xl/sharedStrings.xml><?xml version="1.0" encoding="utf-8"?>
<sst xmlns="http://schemas.openxmlformats.org/spreadsheetml/2006/main" count="223" uniqueCount="58">
  <si>
    <t>N°</t>
  </si>
  <si>
    <t>Oui</t>
  </si>
  <si>
    <t>Non</t>
  </si>
  <si>
    <t>Thématique</t>
  </si>
  <si>
    <t>Partenariats productifs (SNAM, SNAC)</t>
  </si>
  <si>
    <t>OP et Production (SOPP)</t>
  </si>
  <si>
    <t>Infrastructures Rurales (SIR)</t>
  </si>
  <si>
    <t>Nutrition, genre, jeune, ciblage (RGJCN)</t>
  </si>
  <si>
    <t>Environnement et Chgangement Climatique (RSECC)</t>
  </si>
  <si>
    <t>Gestion des savoirs (RGSC)</t>
  </si>
  <si>
    <t>Passation des marchés (RPM, APM)</t>
  </si>
  <si>
    <t>Comptabilité, Finance (CC, Assist.Compt, Compt. URA)</t>
  </si>
  <si>
    <t>Suivi-Evaluation (CSE, AASE-Boh, AASE-Dass)</t>
  </si>
  <si>
    <t>Non applicable</t>
  </si>
  <si>
    <t>Date d'actualisation:</t>
  </si>
  <si>
    <t>Heure d'actualisation:</t>
  </si>
  <si>
    <t>Globalement à jour?</t>
  </si>
  <si>
    <t>Total (Non + Oui)</t>
  </si>
  <si>
    <t>Taux de réalisat°</t>
  </si>
  <si>
    <t>Ce qui reste à faire/réaliser en plus de ce qui est déjà mentionné dans les colonnes précédentes</t>
  </si>
  <si>
    <t>2) La présentation powerpoint d'1 diapo  a-t-elle été transmise conformémént au canevas?</t>
  </si>
  <si>
    <t>3) La fiche thématique actualisée a-t-elle été transmise?</t>
  </si>
  <si>
    <t>4) La présentation powerpoint détaillée du spécialiste / responsable thématique a-t-elle été transmise?</t>
  </si>
  <si>
    <t>5) Les fiches actualisées de présentation de chacune des structures partenaires dont le spécialiste est responsable ont-elles été toutes transmises?</t>
  </si>
  <si>
    <t>6) Les fiches de présentation de chacun des sites/promoteurs à visiter ont-elles été toutes  transmises?</t>
  </si>
  <si>
    <t>% de transmission des livrables</t>
  </si>
  <si>
    <t>1) Les différentes parties du rapport cumulé dont est responsable le spécialiste sont-elles toutes meublées/renseignées?</t>
  </si>
  <si>
    <t>Site</t>
  </si>
  <si>
    <t>Spécialiste PADAAM Responsable du partenaire/site</t>
  </si>
  <si>
    <t>Observations</t>
  </si>
  <si>
    <t>Glazoué/RFTM</t>
  </si>
  <si>
    <t>APM</t>
  </si>
  <si>
    <t>Point Fiches de visite de sites/bénéficiaires non encore transmises à la cellule S&amp;E PADAAM</t>
  </si>
  <si>
    <t>1) La fiche de visite de site/bénéficiaire est-elle déjà transmise à la cellule S&amp;E PADAAM?</t>
  </si>
  <si>
    <t>Abomey-Calavi / Sèdjlo</t>
  </si>
  <si>
    <t>15h15</t>
  </si>
  <si>
    <t>Etat d'avancement de la finalisation/transmission des livrables (Mission de supervision avril 2025 _ PADAAM)</t>
  </si>
  <si>
    <t>17h00</t>
  </si>
  <si>
    <t>Lien d'accès au fichier</t>
  </si>
  <si>
    <t>Deadline</t>
  </si>
  <si>
    <t>https://urlz.fr/uaG2</t>
  </si>
  <si>
    <t>1) Sites à visiter renseignés?</t>
  </si>
  <si>
    <t>2) Les différentes parties du rapport cumulé dont est responsable le spécialiste sont-elles toutes meublées/renseignées?</t>
  </si>
  <si>
    <t>3) La fiche thématique a-t-elle été actualisée et transmise?</t>
  </si>
  <si>
    <t>Actualiser et transmettre la fiche de la miss sup 2024</t>
  </si>
  <si>
    <t>Actualiser et transmettre la présentation de la miss sup 2024</t>
  </si>
  <si>
    <t>https://urlz.fr/ub5N</t>
  </si>
  <si>
    <t>Actualiser et transmettre les fiches  de la miss sup 2024</t>
  </si>
  <si>
    <t>Conformément au canevas des fiches de la mission de juin 2024</t>
  </si>
  <si>
    <t>4) Les fiches actualisées de présentation de chacune des structures partenaires dont le spécialiste est responsable ont-elles été toutes transmises?</t>
  </si>
  <si>
    <t>5) La présentation powerpoint d'1 diapo  a-t-elle été transmise conformémént au canevas?</t>
  </si>
  <si>
    <t>6) La présentation powerpoint détaillée du spécialiste / responsable thématique a-t-elle été transmise?</t>
  </si>
  <si>
    <t>Passation des marchés (RPM, CPM)</t>
  </si>
  <si>
    <t>En cours</t>
  </si>
  <si>
    <t>Echu</t>
  </si>
  <si>
    <t>08h00</t>
  </si>
  <si>
    <t>8) Les dernières versions de fiches actualisées de présentation de chacun des sites/promoteurs à visiter ont-elles été toutes  transmises?</t>
  </si>
  <si>
    <t>7) TDR de chaque groupe lors de la phase terrain de la 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</si>
</sst>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u/>
      <sz val="11"/>
      <color theme="4" tint="-0.249977111117893"/>
      <name val="Arial"/>
      <family val="2"/>
    </font>
    <font>
      <sz val="8"/>
      <color theme="1"/>
      <name val="Arial"/>
      <family val="2"/>
    </font>
    <font>
      <b/>
      <u/>
      <sz val="11"/>
      <color rgb="FFFF0000"/>
      <name val="Arial"/>
      <family val="2"/>
    </font>
    <font>
      <i/>
      <sz val="11"/>
      <color rgb="FF7030A0"/>
      <name val="Arial"/>
      <family val="2"/>
    </font>
    <font>
      <b/>
      <sz val="11"/>
      <color theme="1"/>
      <name val="Arial"/>
      <family val="2"/>
    </font>
    <font>
      <b/>
      <sz val="8"/>
      <color theme="8"/>
      <name val="Arial"/>
      <family val="2"/>
    </font>
    <font>
      <i/>
      <sz val="8"/>
      <color rgb="FF7030A0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u/>
      <sz val="8"/>
      <color theme="4" tint="-0.249977111117893"/>
      <name val="Arial"/>
      <family val="2"/>
    </font>
    <font>
      <b/>
      <sz val="7"/>
      <color rgb="FF000000"/>
      <name val="Arial"/>
      <family val="2"/>
    </font>
    <font>
      <sz val="7"/>
      <color theme="1"/>
      <name val="Arial"/>
      <family val="2"/>
    </font>
    <font>
      <b/>
      <u/>
      <sz val="8"/>
      <color rgb="FFFF0000"/>
      <name val="Arial"/>
      <family val="2"/>
    </font>
    <font>
      <b/>
      <sz val="8"/>
      <color rgb="FFFF000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u/>
      <sz val="8"/>
      <color theme="10"/>
      <name val="Calibri"/>
      <family val="2"/>
      <scheme val="minor"/>
    </font>
    <font>
      <sz val="8"/>
      <color theme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4" borderId="0" xfId="0" applyFont="1" applyFill="1"/>
    <xf numFmtId="0" fontId="9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6" fillId="0" borderId="1" xfId="0" applyNumberFormat="1" applyFont="1" applyBorder="1" applyAlignment="1">
      <alignment horizontal="center" vertical="center" wrapText="1"/>
    </xf>
    <xf numFmtId="9" fontId="3" fillId="0" borderId="0" xfId="0" applyNumberFormat="1" applyFont="1"/>
    <xf numFmtId="0" fontId="4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9" fillId="4" borderId="0" xfId="0" applyFont="1" applyFill="1"/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21" fillId="0" borderId="0" xfId="0" applyFont="1"/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4" borderId="0" xfId="0" applyFont="1" applyFill="1"/>
    <xf numFmtId="0" fontId="22" fillId="0" borderId="1" xfId="0" applyFont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9" fontId="22" fillId="0" borderId="3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right" vertical="center" wrapText="1"/>
    </xf>
    <xf numFmtId="0" fontId="24" fillId="5" borderId="1" xfId="2" applyFont="1" applyFill="1" applyBorder="1" applyAlignment="1">
      <alignment vertical="center" wrapText="1"/>
    </xf>
    <xf numFmtId="0" fontId="25" fillId="5" borderId="1" xfId="0" applyFont="1" applyFill="1" applyBorder="1" applyAlignment="1">
      <alignment vertical="center" wrapText="1"/>
    </xf>
    <xf numFmtId="9" fontId="25" fillId="5" borderId="1" xfId="0" applyNumberFormat="1" applyFont="1" applyFill="1" applyBorder="1" applyAlignment="1">
      <alignment vertical="center" wrapText="1"/>
    </xf>
  </cellXfs>
  <cellStyles count="3">
    <cellStyle name="Lien hypertexte" xfId="2" builtinId="8"/>
    <cellStyle name="Normal" xfId="0" builtinId="0"/>
    <cellStyle name="Pourcentage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08E70"/>
      <color rgb="FFFF7C80"/>
      <color rgb="FFF3B7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rlz.fr/ub5N" TargetMode="External"/><Relationship Id="rId1" Type="http://schemas.openxmlformats.org/officeDocument/2006/relationships/hyperlink" Target="https://urlz.fr/uaG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051F-15E2-4951-9740-AC991B919EBA}">
  <dimension ref="B1:W20"/>
  <sheetViews>
    <sheetView showGridLines="0" tabSelected="1" zoomScale="110" zoomScaleNormal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6" sqref="L16"/>
    </sheetView>
  </sheetViews>
  <sheetFormatPr baseColWidth="10" defaultRowHeight="13.8" x14ac:dyDescent="0.25"/>
  <cols>
    <col min="1" max="1" width="1.44140625" style="2" customWidth="1"/>
    <col min="2" max="2" width="3.44140625" style="2" customWidth="1"/>
    <col min="3" max="3" width="21.21875" style="5" customWidth="1"/>
    <col min="4" max="4" width="0.77734375" style="2" customWidth="1"/>
    <col min="5" max="5" width="13.21875" style="2" customWidth="1"/>
    <col min="6" max="6" width="16.44140625" style="2" customWidth="1"/>
    <col min="7" max="7" width="11.109375" style="2" customWidth="1"/>
    <col min="8" max="8" width="18.6640625" style="2" customWidth="1"/>
    <col min="9" max="9" width="12.88671875" style="2" customWidth="1"/>
    <col min="10" max="10" width="14.77734375" style="2" customWidth="1"/>
    <col min="11" max="11" width="11.77734375" style="2" customWidth="1"/>
    <col min="12" max="12" width="19" style="2" customWidth="1"/>
    <col min="13" max="13" width="0.77734375" style="2" customWidth="1"/>
    <col min="14" max="15" width="9.88671875" style="2" customWidth="1"/>
    <col min="16" max="16" width="21.33203125" style="2" customWidth="1"/>
    <col min="17" max="17" width="7.109375" style="2" customWidth="1"/>
    <col min="18" max="20" width="6.88671875" style="2" hidden="1" customWidth="1"/>
    <col min="21" max="21" width="7.88671875" style="2" hidden="1" customWidth="1"/>
    <col min="22" max="22" width="11.5546875" style="2" hidden="1" customWidth="1"/>
    <col min="23" max="23" width="11.5546875" style="15"/>
    <col min="24" max="16384" width="11.5546875" style="2"/>
  </cols>
  <sheetData>
    <row r="1" spans="2:23" ht="7.2" customHeight="1" x14ac:dyDescent="0.25"/>
    <row r="2" spans="2:23" s="37" customFormat="1" ht="10.199999999999999" x14ac:dyDescent="0.2">
      <c r="B2" s="35" t="s">
        <v>36</v>
      </c>
      <c r="C2" s="36"/>
      <c r="W2" s="38"/>
    </row>
    <row r="3" spans="2:23" s="37" customFormat="1" ht="10.199999999999999" x14ac:dyDescent="0.2">
      <c r="B3" s="39"/>
      <c r="C3" s="29" t="s">
        <v>14</v>
      </c>
      <c r="E3" s="24">
        <v>45747</v>
      </c>
      <c r="W3" s="38"/>
    </row>
    <row r="4" spans="2:23" s="37" customFormat="1" ht="10.199999999999999" x14ac:dyDescent="0.2">
      <c r="B4" s="39"/>
      <c r="C4" s="29" t="s">
        <v>15</v>
      </c>
      <c r="E4" s="40" t="s">
        <v>55</v>
      </c>
      <c r="W4" s="38"/>
    </row>
    <row r="5" spans="2:23" ht="67.2" x14ac:dyDescent="0.25">
      <c r="B5" s="30" t="s">
        <v>0</v>
      </c>
      <c r="C5" s="31" t="s">
        <v>3</v>
      </c>
      <c r="D5" s="32"/>
      <c r="E5" s="33" t="s">
        <v>41</v>
      </c>
      <c r="F5" s="33" t="s">
        <v>42</v>
      </c>
      <c r="G5" s="33" t="s">
        <v>43</v>
      </c>
      <c r="H5" s="33" t="s">
        <v>49</v>
      </c>
      <c r="I5" s="33" t="s">
        <v>50</v>
      </c>
      <c r="J5" s="33" t="s">
        <v>51</v>
      </c>
      <c r="K5" s="33" t="s">
        <v>57</v>
      </c>
      <c r="L5" s="33" t="s">
        <v>56</v>
      </c>
      <c r="M5" s="32"/>
      <c r="N5" s="34" t="s">
        <v>16</v>
      </c>
      <c r="O5" s="34" t="s">
        <v>25</v>
      </c>
      <c r="P5" s="34" t="s">
        <v>29</v>
      </c>
      <c r="R5" s="10" t="s">
        <v>1</v>
      </c>
      <c r="S5" s="10" t="s">
        <v>2</v>
      </c>
      <c r="T5" s="11" t="s">
        <v>17</v>
      </c>
      <c r="U5" s="11" t="s">
        <v>18</v>
      </c>
    </row>
    <row r="6" spans="2:23" s="27" customFormat="1" ht="34.200000000000003" customHeight="1" x14ac:dyDescent="0.2">
      <c r="B6" s="41">
        <v>1</v>
      </c>
      <c r="C6" s="14" t="s">
        <v>4</v>
      </c>
      <c r="D6" s="42"/>
      <c r="E6" s="43" t="s">
        <v>1</v>
      </c>
      <c r="F6" s="43" t="s">
        <v>1</v>
      </c>
      <c r="G6" s="43" t="s">
        <v>1</v>
      </c>
      <c r="H6" s="43" t="s">
        <v>1</v>
      </c>
      <c r="I6" s="43" t="s">
        <v>1</v>
      </c>
      <c r="J6" s="43" t="s">
        <v>1</v>
      </c>
      <c r="K6" s="43" t="s">
        <v>1</v>
      </c>
      <c r="L6" s="43" t="s">
        <v>2</v>
      </c>
      <c r="M6" s="42"/>
      <c r="N6" s="43" t="str">
        <f>IF(AND(U6&lt;&gt;"",U6=100%),"Oui",IF(AND(U6=""),"","Non"))</f>
        <v>Non</v>
      </c>
      <c r="O6" s="44">
        <f>U6</f>
        <v>0.875</v>
      </c>
      <c r="P6" s="14"/>
      <c r="R6" s="10">
        <f>COUNTIFS(E6:L6,"Oui")</f>
        <v>7</v>
      </c>
      <c r="S6" s="10">
        <f>COUNTIFS(E6:L6,"Non")</f>
        <v>1</v>
      </c>
      <c r="T6" s="10">
        <f>R6+S6</f>
        <v>8</v>
      </c>
      <c r="U6" s="12">
        <f>IFERROR(R6/T6,"")</f>
        <v>0.875</v>
      </c>
      <c r="W6" s="28"/>
    </row>
    <row r="7" spans="2:23" s="27" customFormat="1" ht="28.2" customHeight="1" x14ac:dyDescent="0.2">
      <c r="B7" s="41">
        <v>2</v>
      </c>
      <c r="C7" s="14" t="s">
        <v>5</v>
      </c>
      <c r="D7" s="42"/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2</v>
      </c>
      <c r="L7" s="43" t="s">
        <v>53</v>
      </c>
      <c r="M7" s="42"/>
      <c r="N7" s="43" t="str">
        <f t="shared" ref="N7:N14" si="0">IF(AND(U7&lt;&gt;"",U7=100%),"Oui",IF(AND(U7=""),"","Non"))</f>
        <v>Non</v>
      </c>
      <c r="O7" s="44">
        <f t="shared" ref="O7:O14" si="1">U7</f>
        <v>0.8571428571428571</v>
      </c>
      <c r="P7" s="14"/>
      <c r="R7" s="10">
        <f t="shared" ref="R7:R14" si="2">COUNTIFS(E7:L7,"Oui")</f>
        <v>6</v>
      </c>
      <c r="S7" s="10">
        <f t="shared" ref="S7:S14" si="3">COUNTIFS(E7:L7,"Non")</f>
        <v>1</v>
      </c>
      <c r="T7" s="10">
        <f t="shared" ref="T7:T14" si="4">R7+S7</f>
        <v>7</v>
      </c>
      <c r="U7" s="12">
        <f t="shared" ref="U7:U14" si="5">IFERROR(R7/T7,"")</f>
        <v>0.8571428571428571</v>
      </c>
      <c r="W7" s="28"/>
    </row>
    <row r="8" spans="2:23" s="27" customFormat="1" ht="30" customHeight="1" x14ac:dyDescent="0.2">
      <c r="B8" s="41">
        <v>3</v>
      </c>
      <c r="C8" s="14" t="s">
        <v>6</v>
      </c>
      <c r="D8" s="42"/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2</v>
      </c>
      <c r="L8" s="43" t="s">
        <v>2</v>
      </c>
      <c r="M8" s="42"/>
      <c r="N8" s="43" t="str">
        <f t="shared" si="0"/>
        <v>Non</v>
      </c>
      <c r="O8" s="44">
        <f t="shared" si="1"/>
        <v>0.75</v>
      </c>
      <c r="P8" s="14"/>
      <c r="R8" s="10">
        <f t="shared" si="2"/>
        <v>6</v>
      </c>
      <c r="S8" s="10">
        <f t="shared" si="3"/>
        <v>2</v>
      </c>
      <c r="T8" s="10">
        <f t="shared" si="4"/>
        <v>8</v>
      </c>
      <c r="U8" s="12">
        <f t="shared" si="5"/>
        <v>0.75</v>
      </c>
      <c r="W8" s="28"/>
    </row>
    <row r="9" spans="2:23" s="27" customFormat="1" ht="27" customHeight="1" x14ac:dyDescent="0.2">
      <c r="B9" s="41">
        <v>4</v>
      </c>
      <c r="C9" s="14" t="s">
        <v>7</v>
      </c>
      <c r="D9" s="42"/>
      <c r="E9" s="43" t="s">
        <v>1</v>
      </c>
      <c r="F9" s="43" t="s">
        <v>1</v>
      </c>
      <c r="G9" s="43" t="s">
        <v>1</v>
      </c>
      <c r="H9" s="43" t="s">
        <v>1</v>
      </c>
      <c r="I9" s="43" t="s">
        <v>1</v>
      </c>
      <c r="J9" s="43" t="s">
        <v>1</v>
      </c>
      <c r="K9" s="43" t="s">
        <v>13</v>
      </c>
      <c r="L9" s="43" t="s">
        <v>1</v>
      </c>
      <c r="M9" s="42"/>
      <c r="N9" s="43" t="str">
        <f t="shared" si="0"/>
        <v>Oui</v>
      </c>
      <c r="O9" s="44">
        <f t="shared" si="1"/>
        <v>1</v>
      </c>
      <c r="P9" s="14"/>
      <c r="R9" s="10">
        <f t="shared" si="2"/>
        <v>7</v>
      </c>
      <c r="S9" s="10">
        <f t="shared" si="3"/>
        <v>0</v>
      </c>
      <c r="T9" s="10">
        <f t="shared" si="4"/>
        <v>7</v>
      </c>
      <c r="U9" s="12">
        <f t="shared" si="5"/>
        <v>1</v>
      </c>
      <c r="W9" s="28"/>
    </row>
    <row r="10" spans="2:23" s="27" customFormat="1" ht="32.4" customHeight="1" x14ac:dyDescent="0.2">
      <c r="B10" s="41">
        <v>5</v>
      </c>
      <c r="C10" s="14" t="s">
        <v>8</v>
      </c>
      <c r="D10" s="42"/>
      <c r="E10" s="43" t="s">
        <v>1</v>
      </c>
      <c r="F10" s="43" t="s">
        <v>1</v>
      </c>
      <c r="G10" s="43" t="s">
        <v>1</v>
      </c>
      <c r="H10" s="43" t="s">
        <v>1</v>
      </c>
      <c r="I10" s="43" t="s">
        <v>1</v>
      </c>
      <c r="J10" s="43" t="s">
        <v>1</v>
      </c>
      <c r="K10" s="43" t="s">
        <v>13</v>
      </c>
      <c r="L10" s="43" t="s">
        <v>1</v>
      </c>
      <c r="M10" s="42"/>
      <c r="N10" s="43" t="str">
        <f t="shared" si="0"/>
        <v>Oui</v>
      </c>
      <c r="O10" s="44">
        <f t="shared" si="1"/>
        <v>1</v>
      </c>
      <c r="P10" s="14"/>
      <c r="R10" s="10">
        <f t="shared" si="2"/>
        <v>7</v>
      </c>
      <c r="S10" s="10">
        <f t="shared" si="3"/>
        <v>0</v>
      </c>
      <c r="T10" s="10">
        <f t="shared" si="4"/>
        <v>7</v>
      </c>
      <c r="U10" s="12">
        <f t="shared" si="5"/>
        <v>1</v>
      </c>
      <c r="W10" s="28"/>
    </row>
    <row r="11" spans="2:23" s="27" customFormat="1" ht="22.2" customHeight="1" x14ac:dyDescent="0.2">
      <c r="B11" s="41">
        <v>6</v>
      </c>
      <c r="C11" s="14" t="s">
        <v>9</v>
      </c>
      <c r="D11" s="42"/>
      <c r="E11" s="43" t="s">
        <v>1</v>
      </c>
      <c r="F11" s="43" t="s">
        <v>1</v>
      </c>
      <c r="G11" s="43" t="s">
        <v>1</v>
      </c>
      <c r="H11" s="43" t="s">
        <v>13</v>
      </c>
      <c r="I11" s="43" t="s">
        <v>1</v>
      </c>
      <c r="J11" s="43" t="s">
        <v>1</v>
      </c>
      <c r="K11" s="43" t="s">
        <v>13</v>
      </c>
      <c r="L11" s="43" t="s">
        <v>2</v>
      </c>
      <c r="M11" s="42"/>
      <c r="N11" s="43" t="str">
        <f t="shared" si="0"/>
        <v>Non</v>
      </c>
      <c r="O11" s="44">
        <f t="shared" si="1"/>
        <v>0.83333333333333337</v>
      </c>
      <c r="P11" s="14"/>
      <c r="R11" s="10">
        <f t="shared" si="2"/>
        <v>5</v>
      </c>
      <c r="S11" s="10">
        <f t="shared" si="3"/>
        <v>1</v>
      </c>
      <c r="T11" s="10">
        <f t="shared" si="4"/>
        <v>6</v>
      </c>
      <c r="U11" s="12">
        <f t="shared" si="5"/>
        <v>0.83333333333333337</v>
      </c>
      <c r="W11" s="28"/>
    </row>
    <row r="12" spans="2:23" s="27" customFormat="1" ht="27.6" customHeight="1" x14ac:dyDescent="0.2">
      <c r="B12" s="41">
        <v>7</v>
      </c>
      <c r="C12" s="14" t="s">
        <v>52</v>
      </c>
      <c r="D12" s="42"/>
      <c r="E12" s="43" t="s">
        <v>1</v>
      </c>
      <c r="F12" s="43" t="s">
        <v>1</v>
      </c>
      <c r="G12" s="43" t="s">
        <v>1</v>
      </c>
      <c r="H12" s="43" t="s">
        <v>13</v>
      </c>
      <c r="I12" s="43" t="s">
        <v>13</v>
      </c>
      <c r="J12" s="43" t="s">
        <v>1</v>
      </c>
      <c r="K12" s="43" t="s">
        <v>1</v>
      </c>
      <c r="L12" s="43" t="s">
        <v>2</v>
      </c>
      <c r="M12" s="42"/>
      <c r="N12" s="43" t="str">
        <f t="shared" si="0"/>
        <v>Non</v>
      </c>
      <c r="O12" s="44">
        <f t="shared" si="1"/>
        <v>0.83333333333333337</v>
      </c>
      <c r="P12" s="14"/>
      <c r="R12" s="10">
        <f t="shared" si="2"/>
        <v>5</v>
      </c>
      <c r="S12" s="10">
        <f t="shared" si="3"/>
        <v>1</v>
      </c>
      <c r="T12" s="10">
        <f t="shared" si="4"/>
        <v>6</v>
      </c>
      <c r="U12" s="12">
        <f t="shared" si="5"/>
        <v>0.83333333333333337</v>
      </c>
      <c r="W12" s="28"/>
    </row>
    <row r="13" spans="2:23" s="27" customFormat="1" ht="27" customHeight="1" x14ac:dyDescent="0.2">
      <c r="B13" s="41">
        <v>8</v>
      </c>
      <c r="C13" s="14" t="s">
        <v>11</v>
      </c>
      <c r="D13" s="42"/>
      <c r="E13" s="43" t="s">
        <v>13</v>
      </c>
      <c r="F13" s="43" t="s">
        <v>1</v>
      </c>
      <c r="G13" s="43" t="s">
        <v>2</v>
      </c>
      <c r="H13" s="43" t="s">
        <v>13</v>
      </c>
      <c r="I13" s="43" t="s">
        <v>13</v>
      </c>
      <c r="J13" s="43" t="s">
        <v>13</v>
      </c>
      <c r="K13" s="43" t="s">
        <v>13</v>
      </c>
      <c r="L13" s="43" t="s">
        <v>13</v>
      </c>
      <c r="M13" s="42"/>
      <c r="N13" s="43" t="str">
        <f t="shared" si="0"/>
        <v>Non</v>
      </c>
      <c r="O13" s="44">
        <f t="shared" si="1"/>
        <v>0.5</v>
      </c>
      <c r="P13" s="14"/>
      <c r="R13" s="10">
        <f t="shared" si="2"/>
        <v>1</v>
      </c>
      <c r="S13" s="10">
        <f t="shared" si="3"/>
        <v>1</v>
      </c>
      <c r="T13" s="10">
        <f t="shared" si="4"/>
        <v>2</v>
      </c>
      <c r="U13" s="12">
        <f t="shared" si="5"/>
        <v>0.5</v>
      </c>
      <c r="W13" s="28"/>
    </row>
    <row r="14" spans="2:23" s="27" customFormat="1" ht="31.2" customHeight="1" x14ac:dyDescent="0.2">
      <c r="B14" s="41">
        <v>9</v>
      </c>
      <c r="C14" s="45" t="s">
        <v>12</v>
      </c>
      <c r="D14" s="42"/>
      <c r="E14" s="43" t="s">
        <v>13</v>
      </c>
      <c r="F14" s="43" t="s">
        <v>1</v>
      </c>
      <c r="G14" s="43" t="s">
        <v>1</v>
      </c>
      <c r="H14" s="43" t="s">
        <v>13</v>
      </c>
      <c r="I14" s="43" t="s">
        <v>1</v>
      </c>
      <c r="J14" s="43" t="s">
        <v>1</v>
      </c>
      <c r="K14" s="43" t="s">
        <v>13</v>
      </c>
      <c r="L14" s="43" t="s">
        <v>13</v>
      </c>
      <c r="M14" s="42"/>
      <c r="N14" s="43" t="str">
        <f t="shared" si="0"/>
        <v>Oui</v>
      </c>
      <c r="O14" s="46">
        <f t="shared" si="1"/>
        <v>1</v>
      </c>
      <c r="P14" s="45"/>
      <c r="R14" s="10">
        <f t="shared" si="2"/>
        <v>4</v>
      </c>
      <c r="S14" s="10">
        <f t="shared" si="3"/>
        <v>0</v>
      </c>
      <c r="T14" s="10">
        <f t="shared" si="4"/>
        <v>4</v>
      </c>
      <c r="U14" s="12">
        <f t="shared" si="5"/>
        <v>1</v>
      </c>
      <c r="W14" s="28"/>
    </row>
    <row r="15" spans="2:23" s="28" customFormat="1" ht="16.8" customHeight="1" x14ac:dyDescent="0.3">
      <c r="B15" s="47"/>
      <c r="C15" s="48" t="s">
        <v>38</v>
      </c>
      <c r="D15" s="47"/>
      <c r="E15" s="49" t="s">
        <v>40</v>
      </c>
      <c r="F15" s="49" t="s">
        <v>46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2:23" s="28" customFormat="1" ht="11.4" x14ac:dyDescent="0.3">
      <c r="B16" s="47"/>
      <c r="C16" s="48" t="s">
        <v>39</v>
      </c>
      <c r="D16" s="47"/>
      <c r="E16" s="50" t="s">
        <v>54</v>
      </c>
      <c r="F16" s="50" t="s">
        <v>54</v>
      </c>
      <c r="G16" s="50" t="s">
        <v>54</v>
      </c>
      <c r="H16" s="50" t="s">
        <v>54</v>
      </c>
      <c r="I16" s="50" t="s">
        <v>54</v>
      </c>
      <c r="J16" s="50" t="s">
        <v>54</v>
      </c>
      <c r="K16" s="50"/>
      <c r="L16" s="50" t="s">
        <v>54</v>
      </c>
      <c r="M16" s="50"/>
      <c r="N16" s="50"/>
      <c r="O16" s="50"/>
      <c r="P16" s="50"/>
    </row>
    <row r="17" spans="2:16" s="28" customFormat="1" ht="48.6" customHeight="1" x14ac:dyDescent="0.3">
      <c r="B17" s="47"/>
      <c r="C17" s="48" t="s">
        <v>29</v>
      </c>
      <c r="D17" s="47"/>
      <c r="E17" s="50"/>
      <c r="F17" s="50"/>
      <c r="G17" s="50" t="s">
        <v>44</v>
      </c>
      <c r="H17" s="50" t="s">
        <v>47</v>
      </c>
      <c r="I17" s="50" t="s">
        <v>45</v>
      </c>
      <c r="J17" s="50" t="s">
        <v>45</v>
      </c>
      <c r="K17" s="50"/>
      <c r="L17" s="50" t="s">
        <v>48</v>
      </c>
      <c r="M17" s="50"/>
      <c r="N17" s="50"/>
      <c r="O17" s="51">
        <f>AVERAGE(O6:O14)</f>
        <v>0.84986772486772488</v>
      </c>
      <c r="P17" s="50"/>
    </row>
    <row r="18" spans="2:16" s="23" customFormat="1" ht="22.2" customHeight="1" x14ac:dyDescent="0.3">
      <c r="C18" s="26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20" spans="2:16" hidden="1" x14ac:dyDescent="0.25">
      <c r="O20" s="21">
        <v>1</v>
      </c>
    </row>
  </sheetData>
  <phoneticPr fontId="16" type="noConversion"/>
  <conditionalFormatting sqref="E6:L14 N6:O14">
    <cfRule type="cellIs" dxfId="6" priority="3" operator="equal">
      <formula>"Oui"</formula>
    </cfRule>
    <cfRule type="cellIs" dxfId="5" priority="4" operator="equal">
      <formula>"Non"</formula>
    </cfRule>
  </conditionalFormatting>
  <conditionalFormatting sqref="E6:L14">
    <cfRule type="cellIs" dxfId="4" priority="1" operator="equal">
      <formula>"En cours"</formula>
    </cfRule>
  </conditionalFormatting>
  <conditionalFormatting sqref="O1:O1048576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{2DE24472-CBE2-410A-8966-66ADFFCB04F6}</x14:id>
        </ext>
      </extLst>
    </cfRule>
  </conditionalFormatting>
  <dataValidations count="1">
    <dataValidation type="list" allowBlank="1" showInputMessage="1" showErrorMessage="1" sqref="E6:L14" xr:uid="{32AAC303-5349-47D5-A7E4-504781C6DAB7}">
      <formula1>"Oui,Non,En cours, Non applicable"</formula1>
    </dataValidation>
  </dataValidations>
  <hyperlinks>
    <hyperlink ref="E15" r:id="rId1" xr:uid="{3A9C4B91-0541-4AFF-8762-940F6F415A82}"/>
    <hyperlink ref="F15" r:id="rId2" xr:uid="{A621FE7F-84D8-4AB1-AC6A-E2A3E07C4526}"/>
  </hyperlinks>
  <pageMargins left="0.7" right="0.7" top="0.75" bottom="0.75" header="0.3" footer="0.3"/>
  <pageSetup paperSize="9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DE24472-CBE2-410A-8966-66ADFFCB04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O1:O1048576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8"/>
  <sheetViews>
    <sheetView showGridLines="0" zoomScale="90" zoomScaleNormal="90" workbookViewId="0">
      <selection activeCell="G5" sqref="G5"/>
    </sheetView>
  </sheetViews>
  <sheetFormatPr baseColWidth="10" defaultRowHeight="13.8" x14ac:dyDescent="0.25"/>
  <cols>
    <col min="1" max="1" width="1.44140625" style="2" customWidth="1"/>
    <col min="2" max="2" width="4.5546875" style="2" customWidth="1"/>
    <col min="3" max="3" width="34.44140625" style="5" customWidth="1"/>
    <col min="4" max="4" width="0.77734375" style="2" customWidth="1"/>
    <col min="5" max="5" width="21.77734375" style="2" customWidth="1"/>
    <col min="6" max="6" width="14" style="2" customWidth="1"/>
    <col min="7" max="7" width="12.5546875" style="2" customWidth="1"/>
    <col min="8" max="8" width="16.88671875" style="2" customWidth="1"/>
    <col min="9" max="9" width="20.109375" style="2" customWidth="1"/>
    <col min="10" max="10" width="15.5546875" style="2" customWidth="1"/>
    <col min="11" max="11" width="0.77734375" style="2" customWidth="1"/>
    <col min="12" max="12" width="12.5546875" style="2" customWidth="1"/>
    <col min="13" max="13" width="10.44140625" style="2" customWidth="1"/>
    <col min="14" max="14" width="20.44140625" style="2" customWidth="1"/>
    <col min="15" max="15" width="7.109375" style="2" customWidth="1"/>
    <col min="16" max="18" width="6.88671875" style="2" hidden="1" customWidth="1"/>
    <col min="19" max="19" width="7.88671875" style="2" hidden="1" customWidth="1"/>
    <col min="20" max="20" width="11.5546875" style="2" customWidth="1"/>
    <col min="21" max="21" width="11.5546875" style="15"/>
    <col min="22" max="16384" width="11.5546875" style="2"/>
  </cols>
  <sheetData>
    <row r="1" spans="2:19" ht="10.199999999999999" customHeight="1" x14ac:dyDescent="0.25"/>
    <row r="2" spans="2:19" ht="15" customHeight="1" x14ac:dyDescent="0.25">
      <c r="B2" s="17" t="s">
        <v>36</v>
      </c>
    </row>
    <row r="3" spans="2:19" ht="14.4" x14ac:dyDescent="0.3">
      <c r="B3" s="1"/>
      <c r="C3" s="9" t="s">
        <v>14</v>
      </c>
      <c r="E3" s="18">
        <v>45713</v>
      </c>
    </row>
    <row r="4" spans="2:19" ht="14.4" x14ac:dyDescent="0.3">
      <c r="B4" s="1"/>
      <c r="C4" s="9" t="s">
        <v>15</v>
      </c>
      <c r="E4" s="19" t="s">
        <v>37</v>
      </c>
    </row>
    <row r="5" spans="2:19" ht="67.8" customHeight="1" x14ac:dyDescent="0.25">
      <c r="B5" s="3" t="s">
        <v>0</v>
      </c>
      <c r="C5" s="4" t="s">
        <v>3</v>
      </c>
      <c r="D5" s="16"/>
      <c r="E5" s="13" t="s">
        <v>26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6"/>
      <c r="L5" s="3" t="s">
        <v>16</v>
      </c>
      <c r="M5" s="3" t="s">
        <v>25</v>
      </c>
      <c r="N5" s="3" t="s">
        <v>19</v>
      </c>
      <c r="P5" s="10" t="s">
        <v>1</v>
      </c>
      <c r="Q5" s="10" t="s">
        <v>2</v>
      </c>
      <c r="R5" s="11" t="s">
        <v>17</v>
      </c>
      <c r="S5" s="11" t="s">
        <v>18</v>
      </c>
    </row>
    <row r="6" spans="2:19" ht="48" customHeight="1" x14ac:dyDescent="0.25">
      <c r="B6" s="6">
        <v>1</v>
      </c>
      <c r="C6" s="7" t="s">
        <v>4</v>
      </c>
      <c r="D6" s="16"/>
      <c r="E6" s="8" t="s">
        <v>1</v>
      </c>
      <c r="F6" s="8" t="s">
        <v>1</v>
      </c>
      <c r="G6" s="8" t="s">
        <v>1</v>
      </c>
      <c r="H6" s="8" t="s">
        <v>1</v>
      </c>
      <c r="I6" s="8" t="s">
        <v>1</v>
      </c>
      <c r="J6" s="8" t="s">
        <v>2</v>
      </c>
      <c r="K6" s="16"/>
      <c r="L6" s="8" t="str">
        <f>IF(AND(S6&lt;&gt;"",S6=100%),"Oui",IF(AND(S6=""),"","Non"))</f>
        <v>Non</v>
      </c>
      <c r="M6" s="20">
        <f>S6</f>
        <v>0.83333333333333337</v>
      </c>
      <c r="N6" s="14"/>
      <c r="P6" s="10">
        <f t="shared" ref="P6:P14" si="0">COUNTIFS(E6:J6,"Oui")</f>
        <v>5</v>
      </c>
      <c r="Q6" s="10">
        <f t="shared" ref="Q6:Q14" si="1">COUNTIFS(E6:J6,"Non")</f>
        <v>1</v>
      </c>
      <c r="R6" s="10">
        <f>P6+Q6</f>
        <v>6</v>
      </c>
      <c r="S6" s="12">
        <f>IFERROR(P6/R6,"")</f>
        <v>0.83333333333333337</v>
      </c>
    </row>
    <row r="7" spans="2:19" ht="48.6" customHeight="1" x14ac:dyDescent="0.25">
      <c r="B7" s="6">
        <v>2</v>
      </c>
      <c r="C7" s="7" t="s">
        <v>5</v>
      </c>
      <c r="D7" s="16"/>
      <c r="E7" s="8" t="s">
        <v>1</v>
      </c>
      <c r="F7" s="8" t="s">
        <v>1</v>
      </c>
      <c r="G7" s="8" t="s">
        <v>1</v>
      </c>
      <c r="H7" s="8" t="s">
        <v>2</v>
      </c>
      <c r="I7" s="8" t="s">
        <v>1</v>
      </c>
      <c r="J7" s="8" t="s">
        <v>1</v>
      </c>
      <c r="K7" s="16"/>
      <c r="L7" s="8" t="str">
        <f t="shared" ref="L7:L14" si="2">IF(AND(S7&lt;&gt;"",S7=100%),"Oui",IF(AND(S7=""),"","Non"))</f>
        <v>Non</v>
      </c>
      <c r="M7" s="20">
        <f t="shared" ref="M7:M14" si="3">S7</f>
        <v>0.83333333333333337</v>
      </c>
      <c r="N7" s="14"/>
      <c r="P7" s="10">
        <f t="shared" si="0"/>
        <v>5</v>
      </c>
      <c r="Q7" s="10">
        <f t="shared" si="1"/>
        <v>1</v>
      </c>
      <c r="R7" s="10">
        <f t="shared" ref="R7:R14" si="4">P7+Q7</f>
        <v>6</v>
      </c>
      <c r="S7" s="12">
        <f t="shared" ref="S7:S14" si="5">IFERROR(P7/R7,"")</f>
        <v>0.83333333333333337</v>
      </c>
    </row>
    <row r="8" spans="2:19" ht="31.8" customHeight="1" x14ac:dyDescent="0.25">
      <c r="B8" s="6">
        <v>3</v>
      </c>
      <c r="C8" s="7" t="s">
        <v>6</v>
      </c>
      <c r="D8" s="16"/>
      <c r="E8" s="8" t="s">
        <v>1</v>
      </c>
      <c r="F8" s="8" t="s">
        <v>1</v>
      </c>
      <c r="G8" s="8" t="s">
        <v>1</v>
      </c>
      <c r="H8" s="8" t="s">
        <v>2</v>
      </c>
      <c r="I8" s="8" t="s">
        <v>1</v>
      </c>
      <c r="J8" s="8" t="s">
        <v>2</v>
      </c>
      <c r="K8" s="16"/>
      <c r="L8" s="8" t="str">
        <f t="shared" si="2"/>
        <v>Non</v>
      </c>
      <c r="M8" s="20">
        <f t="shared" si="3"/>
        <v>0.66666666666666663</v>
      </c>
      <c r="N8" s="14"/>
      <c r="P8" s="10">
        <f t="shared" si="0"/>
        <v>4</v>
      </c>
      <c r="Q8" s="10">
        <f t="shared" si="1"/>
        <v>2</v>
      </c>
      <c r="R8" s="10">
        <f t="shared" si="4"/>
        <v>6</v>
      </c>
      <c r="S8" s="12">
        <f t="shared" si="5"/>
        <v>0.66666666666666663</v>
      </c>
    </row>
    <row r="9" spans="2:19" ht="31.8" customHeight="1" x14ac:dyDescent="0.25">
      <c r="B9" s="6">
        <v>4</v>
      </c>
      <c r="C9" s="7" t="s">
        <v>7</v>
      </c>
      <c r="D9" s="16"/>
      <c r="E9" s="8" t="s">
        <v>1</v>
      </c>
      <c r="F9" s="8" t="s">
        <v>1</v>
      </c>
      <c r="G9" s="8" t="s">
        <v>1</v>
      </c>
      <c r="H9" s="8" t="s">
        <v>2</v>
      </c>
      <c r="I9" s="8" t="s">
        <v>1</v>
      </c>
      <c r="J9" s="8" t="s">
        <v>2</v>
      </c>
      <c r="K9" s="16"/>
      <c r="L9" s="8" t="str">
        <f t="shared" si="2"/>
        <v>Non</v>
      </c>
      <c r="M9" s="20">
        <f t="shared" si="3"/>
        <v>0.66666666666666663</v>
      </c>
      <c r="N9" s="14"/>
      <c r="P9" s="10">
        <f t="shared" si="0"/>
        <v>4</v>
      </c>
      <c r="Q9" s="10">
        <f t="shared" si="1"/>
        <v>2</v>
      </c>
      <c r="R9" s="10">
        <f t="shared" si="4"/>
        <v>6</v>
      </c>
      <c r="S9" s="12">
        <f t="shared" si="5"/>
        <v>0.66666666666666663</v>
      </c>
    </row>
    <row r="10" spans="2:19" ht="31.8" customHeight="1" x14ac:dyDescent="0.25">
      <c r="B10" s="6">
        <v>5</v>
      </c>
      <c r="C10" s="7" t="s">
        <v>8</v>
      </c>
      <c r="D10" s="16"/>
      <c r="E10" s="8" t="s">
        <v>1</v>
      </c>
      <c r="F10" s="8" t="s">
        <v>1</v>
      </c>
      <c r="G10" s="8" t="s">
        <v>1</v>
      </c>
      <c r="H10" s="8" t="s">
        <v>2</v>
      </c>
      <c r="I10" s="8" t="s">
        <v>1</v>
      </c>
      <c r="J10" s="8" t="s">
        <v>2</v>
      </c>
      <c r="K10" s="16"/>
      <c r="L10" s="8" t="str">
        <f t="shared" si="2"/>
        <v>Non</v>
      </c>
      <c r="M10" s="20">
        <f t="shared" si="3"/>
        <v>0.66666666666666663</v>
      </c>
      <c r="N10" s="14"/>
      <c r="P10" s="10">
        <f t="shared" si="0"/>
        <v>4</v>
      </c>
      <c r="Q10" s="10">
        <f t="shared" si="1"/>
        <v>2</v>
      </c>
      <c r="R10" s="10">
        <f t="shared" si="4"/>
        <v>6</v>
      </c>
      <c r="S10" s="12">
        <f t="shared" si="5"/>
        <v>0.66666666666666663</v>
      </c>
    </row>
    <row r="11" spans="2:19" ht="31.8" customHeight="1" x14ac:dyDescent="0.25">
      <c r="B11" s="6">
        <v>6</v>
      </c>
      <c r="C11" s="7" t="s">
        <v>9</v>
      </c>
      <c r="D11" s="16"/>
      <c r="E11" s="8" t="s">
        <v>1</v>
      </c>
      <c r="F11" s="8" t="s">
        <v>1</v>
      </c>
      <c r="G11" s="8" t="s">
        <v>2</v>
      </c>
      <c r="H11" s="8" t="s">
        <v>2</v>
      </c>
      <c r="I11" s="8" t="s">
        <v>1</v>
      </c>
      <c r="J11" s="8" t="s">
        <v>1</v>
      </c>
      <c r="K11" s="16"/>
      <c r="L11" s="8" t="str">
        <f t="shared" si="2"/>
        <v>Non</v>
      </c>
      <c r="M11" s="20">
        <f t="shared" si="3"/>
        <v>0.66666666666666663</v>
      </c>
      <c r="N11" s="14"/>
      <c r="P11" s="10">
        <f t="shared" si="0"/>
        <v>4</v>
      </c>
      <c r="Q11" s="10">
        <f t="shared" si="1"/>
        <v>2</v>
      </c>
      <c r="R11" s="10">
        <f t="shared" si="4"/>
        <v>6</v>
      </c>
      <c r="S11" s="12">
        <f t="shared" si="5"/>
        <v>0.66666666666666663</v>
      </c>
    </row>
    <row r="12" spans="2:19" ht="31.8" customHeight="1" x14ac:dyDescent="0.25">
      <c r="B12" s="6">
        <v>7</v>
      </c>
      <c r="C12" s="7" t="s">
        <v>10</v>
      </c>
      <c r="D12" s="16"/>
      <c r="E12" s="8" t="s">
        <v>1</v>
      </c>
      <c r="F12" s="8" t="s">
        <v>1</v>
      </c>
      <c r="G12" s="8" t="s">
        <v>1</v>
      </c>
      <c r="H12" s="8" t="s">
        <v>1</v>
      </c>
      <c r="I12" s="8" t="s">
        <v>13</v>
      </c>
      <c r="J12" s="8" t="s">
        <v>2</v>
      </c>
      <c r="K12" s="16"/>
      <c r="L12" s="8" t="str">
        <f t="shared" si="2"/>
        <v>Non</v>
      </c>
      <c r="M12" s="20">
        <f t="shared" si="3"/>
        <v>0.8</v>
      </c>
      <c r="N12" s="14"/>
      <c r="P12" s="10">
        <f t="shared" si="0"/>
        <v>4</v>
      </c>
      <c r="Q12" s="10">
        <f t="shared" si="1"/>
        <v>1</v>
      </c>
      <c r="R12" s="10">
        <f t="shared" si="4"/>
        <v>5</v>
      </c>
      <c r="S12" s="12">
        <f t="shared" si="5"/>
        <v>0.8</v>
      </c>
    </row>
    <row r="13" spans="2:19" ht="31.8" customHeight="1" x14ac:dyDescent="0.25">
      <c r="B13" s="6">
        <v>8</v>
      </c>
      <c r="C13" s="7" t="s">
        <v>11</v>
      </c>
      <c r="D13" s="16"/>
      <c r="E13" s="8" t="s">
        <v>1</v>
      </c>
      <c r="F13" s="8" t="s">
        <v>13</v>
      </c>
      <c r="G13" s="8" t="s">
        <v>2</v>
      </c>
      <c r="H13" s="8" t="s">
        <v>13</v>
      </c>
      <c r="I13" s="8" t="s">
        <v>13</v>
      </c>
      <c r="J13" s="8" t="s">
        <v>13</v>
      </c>
      <c r="K13" s="16"/>
      <c r="L13" s="8" t="str">
        <f t="shared" si="2"/>
        <v>Non</v>
      </c>
      <c r="M13" s="20">
        <f t="shared" si="3"/>
        <v>0.5</v>
      </c>
      <c r="N13" s="14"/>
      <c r="P13" s="10">
        <f t="shared" si="0"/>
        <v>1</v>
      </c>
      <c r="Q13" s="10">
        <f t="shared" si="1"/>
        <v>1</v>
      </c>
      <c r="R13" s="10">
        <f t="shared" si="4"/>
        <v>2</v>
      </c>
      <c r="S13" s="12">
        <f t="shared" si="5"/>
        <v>0.5</v>
      </c>
    </row>
    <row r="14" spans="2:19" ht="31.8" customHeight="1" x14ac:dyDescent="0.25">
      <c r="B14" s="6">
        <v>9</v>
      </c>
      <c r="C14" s="7" t="s">
        <v>12</v>
      </c>
      <c r="D14" s="16"/>
      <c r="E14" s="8" t="s">
        <v>1</v>
      </c>
      <c r="F14" s="8" t="s">
        <v>1</v>
      </c>
      <c r="G14" s="8" t="s">
        <v>1</v>
      </c>
      <c r="H14" s="8" t="s">
        <v>1</v>
      </c>
      <c r="I14" s="8" t="s">
        <v>1</v>
      </c>
      <c r="J14" s="8" t="s">
        <v>13</v>
      </c>
      <c r="K14" s="16"/>
      <c r="L14" s="8" t="str">
        <f t="shared" si="2"/>
        <v>Oui</v>
      </c>
      <c r="M14" s="20">
        <f t="shared" si="3"/>
        <v>1</v>
      </c>
      <c r="N14" s="14"/>
      <c r="P14" s="10">
        <f t="shared" si="0"/>
        <v>5</v>
      </c>
      <c r="Q14" s="10">
        <f t="shared" si="1"/>
        <v>0</v>
      </c>
      <c r="R14" s="10">
        <f t="shared" si="4"/>
        <v>5</v>
      </c>
      <c r="S14" s="12">
        <f t="shared" si="5"/>
        <v>1</v>
      </c>
    </row>
    <row r="18" spans="13:13" x14ac:dyDescent="0.25">
      <c r="M18" s="21">
        <v>1</v>
      </c>
    </row>
  </sheetData>
  <conditionalFormatting sqref="E6:J14 L6:M14">
    <cfRule type="cellIs" dxfId="3" priority="3" operator="equal">
      <formula>"Oui"</formula>
    </cfRule>
    <cfRule type="cellIs" dxfId="2" priority="4" operator="equal">
      <formula>"Non"</formula>
    </cfRule>
  </conditionalFormatting>
  <conditionalFormatting sqref="M1:M104857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{91F61538-B4E8-442D-A11D-FDCFBA26096B}</x14:id>
        </ext>
      </extLst>
    </cfRule>
  </conditionalFormatting>
  <dataValidations count="1">
    <dataValidation type="list" allowBlank="1" showInputMessage="1" showErrorMessage="1" sqref="E6:J14" xr:uid="{00000000-0002-0000-0000-000000000000}">
      <formula1>"Oui,Non,Non applicable"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F61538-B4E8-442D-A11D-FDCFBA26096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M1:M1048576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A6BB-DFC4-43BE-BDAC-106B3F4794E1}">
  <sheetPr>
    <pageSetUpPr fitToPage="1"/>
  </sheetPr>
  <dimension ref="B1:O7"/>
  <sheetViews>
    <sheetView showGridLines="0" zoomScale="110" zoomScaleNormal="110" workbookViewId="0">
      <selection activeCell="P15" sqref="P15"/>
    </sheetView>
  </sheetViews>
  <sheetFormatPr baseColWidth="10" defaultRowHeight="13.8" x14ac:dyDescent="0.25"/>
  <cols>
    <col min="1" max="1" width="1.44140625" style="2" customWidth="1"/>
    <col min="2" max="2" width="4.5546875" style="2" customWidth="1"/>
    <col min="3" max="3" width="32.21875" style="5" customWidth="1"/>
    <col min="4" max="4" width="15.109375" style="2" customWidth="1"/>
    <col min="5" max="5" width="0.77734375" style="2" customWidth="1"/>
    <col min="6" max="6" width="17.6640625" style="2" customWidth="1"/>
    <col min="7" max="7" width="14" style="2" hidden="1" customWidth="1"/>
    <col min="8" max="8" width="16.21875" style="2" customWidth="1"/>
    <col min="9" max="9" width="7.109375" style="2" customWidth="1"/>
    <col min="10" max="12" width="6.88671875" style="2" hidden="1" customWidth="1"/>
    <col min="13" max="13" width="7.88671875" style="2" hidden="1" customWidth="1"/>
    <col min="14" max="14" width="11.5546875" style="2" customWidth="1"/>
    <col min="15" max="15" width="11.5546875" style="15"/>
    <col min="16" max="16384" width="11.5546875" style="2"/>
  </cols>
  <sheetData>
    <row r="1" spans="2:13" ht="10.199999999999999" customHeight="1" x14ac:dyDescent="0.25"/>
    <row r="2" spans="2:13" ht="15" customHeight="1" x14ac:dyDescent="0.25">
      <c r="B2" s="17" t="s">
        <v>32</v>
      </c>
      <c r="D2" s="17"/>
    </row>
    <row r="3" spans="2:13" ht="14.4" x14ac:dyDescent="0.3">
      <c r="B3" s="1"/>
      <c r="C3" s="9" t="s">
        <v>14</v>
      </c>
      <c r="D3" s="1"/>
      <c r="F3" s="18">
        <v>45460</v>
      </c>
    </row>
    <row r="4" spans="2:13" ht="14.4" x14ac:dyDescent="0.3">
      <c r="B4" s="1"/>
      <c r="C4" s="9" t="s">
        <v>15</v>
      </c>
      <c r="D4" s="1"/>
      <c r="F4" s="19" t="s">
        <v>35</v>
      </c>
    </row>
    <row r="5" spans="2:13" ht="67.8" customHeight="1" x14ac:dyDescent="0.25">
      <c r="B5" s="3" t="s">
        <v>0</v>
      </c>
      <c r="C5" s="4" t="s">
        <v>27</v>
      </c>
      <c r="D5" s="3" t="s">
        <v>28</v>
      </c>
      <c r="E5" s="16"/>
      <c r="F5" s="13" t="s">
        <v>33</v>
      </c>
      <c r="G5" s="13" t="s">
        <v>20</v>
      </c>
      <c r="H5" s="22" t="s">
        <v>29</v>
      </c>
      <c r="J5" s="10" t="s">
        <v>1</v>
      </c>
      <c r="K5" s="10" t="s">
        <v>2</v>
      </c>
      <c r="L5" s="11" t="s">
        <v>17</v>
      </c>
      <c r="M5" s="11" t="s">
        <v>18</v>
      </c>
    </row>
    <row r="6" spans="2:13" x14ac:dyDescent="0.25">
      <c r="B6" s="6">
        <v>1</v>
      </c>
      <c r="C6" s="7" t="s">
        <v>30</v>
      </c>
      <c r="D6" s="6" t="s">
        <v>31</v>
      </c>
      <c r="E6" s="16"/>
      <c r="F6" s="8" t="s">
        <v>2</v>
      </c>
      <c r="G6" s="8" t="s">
        <v>1</v>
      </c>
      <c r="H6" s="14"/>
      <c r="J6" s="10">
        <f>COUNTIFS(F6:G6,"Oui")</f>
        <v>1</v>
      </c>
      <c r="K6" s="10">
        <f>COUNTIFS(F6:G6,"Non")</f>
        <v>1</v>
      </c>
      <c r="L6" s="10">
        <f>J6+K6</f>
        <v>2</v>
      </c>
      <c r="M6" s="12">
        <f>IFERROR(J6/L6,"")</f>
        <v>0.5</v>
      </c>
    </row>
    <row r="7" spans="2:13" x14ac:dyDescent="0.25">
      <c r="B7" s="6">
        <v>2</v>
      </c>
      <c r="C7" s="7" t="s">
        <v>34</v>
      </c>
      <c r="D7" s="6" t="s">
        <v>31</v>
      </c>
      <c r="E7" s="16"/>
      <c r="F7" s="8" t="s">
        <v>2</v>
      </c>
      <c r="G7" s="8" t="s">
        <v>1</v>
      </c>
      <c r="H7" s="14"/>
      <c r="J7" s="10">
        <f>COUNTIFS(F7:G7,"Oui")</f>
        <v>1</v>
      </c>
      <c r="K7" s="10">
        <f>COUNTIFS(F7:G7,"Non")</f>
        <v>1</v>
      </c>
      <c r="L7" s="10">
        <f>J7+K7</f>
        <v>2</v>
      </c>
      <c r="M7" s="12">
        <f>IFERROR(J7/L7,"")</f>
        <v>0.5</v>
      </c>
    </row>
  </sheetData>
  <conditionalFormatting sqref="F6:G7">
    <cfRule type="cellIs" dxfId="1" priority="4" operator="equal">
      <formula>"Oui"</formula>
    </cfRule>
    <cfRule type="cellIs" dxfId="0" priority="5" operator="equal">
      <formula>"Non"</formula>
    </cfRule>
  </conditionalFormatting>
  <dataValidations count="1">
    <dataValidation type="list" allowBlank="1" showInputMessage="1" showErrorMessage="1" sqref="F6:G7" xr:uid="{7A1EFA68-4481-4E05-8D58-9F5F33D9F5EB}">
      <formula1>"Oui,Non,Non applicable"</formula1>
    </dataValidation>
  </dataValidation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Sup2025</vt:lpstr>
      <vt:lpstr>SuiviTransmisLivrables</vt:lpstr>
      <vt:lpstr>SuiviTransmisFiches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Richard FIOGBE</cp:lastModifiedBy>
  <cp:lastPrinted>2024-06-17T12:23:28Z</cp:lastPrinted>
  <dcterms:created xsi:type="dcterms:W3CDTF">2024-03-07T14:50:21Z</dcterms:created>
  <dcterms:modified xsi:type="dcterms:W3CDTF">2025-03-31T14:09:55Z</dcterms:modified>
</cp:coreProperties>
</file>